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1" i="1" l="1"/>
  <c r="J59" i="1"/>
  <c r="I62" i="1"/>
  <c r="I59" i="1"/>
  <c r="I55" i="1"/>
  <c r="I61" i="1"/>
  <c r="H61" i="1"/>
  <c r="G58" i="1"/>
  <c r="G62" i="1" s="1"/>
  <c r="G61" i="1"/>
  <c r="G59" i="1"/>
  <c r="F62" i="1"/>
  <c r="F61" i="1"/>
  <c r="F59" i="1"/>
  <c r="E59" i="1"/>
  <c r="J62" i="1"/>
  <c r="K62" i="1"/>
  <c r="L62" i="1"/>
  <c r="J61" i="1"/>
  <c r="K61" i="1"/>
  <c r="L61" i="1"/>
  <c r="K59" i="1"/>
  <c r="L59" i="1"/>
  <c r="E60" i="1"/>
  <c r="H58" i="1"/>
  <c r="I58" i="1"/>
  <c r="J58" i="1"/>
  <c r="K58" i="1"/>
  <c r="L58" i="1"/>
  <c r="G57" i="1"/>
  <c r="H57" i="1"/>
  <c r="I57" i="1"/>
  <c r="J57" i="1"/>
  <c r="K57" i="1"/>
  <c r="L57" i="1"/>
  <c r="F58" i="1"/>
  <c r="F57" i="1"/>
  <c r="G55" i="1"/>
  <c r="H55" i="1"/>
  <c r="J55" i="1"/>
  <c r="K55" i="1"/>
  <c r="L55" i="1"/>
  <c r="F55" i="1"/>
  <c r="G30" i="1"/>
  <c r="H30" i="1"/>
  <c r="I30" i="1"/>
  <c r="J30" i="1"/>
  <c r="K30" i="1"/>
  <c r="L30" i="1"/>
  <c r="G29" i="1"/>
  <c r="H29" i="1"/>
  <c r="H62" i="1" s="1"/>
  <c r="J29" i="1"/>
  <c r="K29" i="1"/>
  <c r="L29" i="1"/>
  <c r="G28" i="1"/>
  <c r="H28" i="1"/>
  <c r="H59" i="1" s="1"/>
  <c r="I28" i="1"/>
  <c r="J28" i="1"/>
  <c r="K28" i="1"/>
  <c r="L28" i="1"/>
  <c r="F30" i="1"/>
  <c r="F29" i="1"/>
  <c r="F28" i="1"/>
  <c r="E30" i="1"/>
  <c r="E29" i="1"/>
  <c r="E28" i="1"/>
  <c r="E55" i="1"/>
  <c r="E50" i="1"/>
  <c r="E46" i="1"/>
  <c r="E45" i="1"/>
  <c r="E43" i="1"/>
  <c r="E42" i="1"/>
  <c r="E39" i="1"/>
  <c r="G54" i="1"/>
  <c r="H54" i="1"/>
  <c r="I54" i="1"/>
  <c r="J54" i="1"/>
  <c r="K54" i="1"/>
  <c r="L54" i="1"/>
  <c r="G53" i="1"/>
  <c r="H53" i="1"/>
  <c r="I53" i="1"/>
  <c r="J53" i="1"/>
  <c r="K53" i="1"/>
  <c r="L53" i="1"/>
  <c r="G56" i="1"/>
  <c r="G60" i="1" s="1"/>
  <c r="H56" i="1"/>
  <c r="H60" i="1" s="1"/>
  <c r="I56" i="1"/>
  <c r="I60" i="1" s="1"/>
  <c r="J56" i="1"/>
  <c r="J60" i="1" s="1"/>
  <c r="K56" i="1"/>
  <c r="K60" i="1" s="1"/>
  <c r="L56" i="1"/>
  <c r="L60" i="1" s="1"/>
  <c r="F56" i="1"/>
  <c r="F53" i="1"/>
  <c r="F54" i="1"/>
  <c r="G51" i="1"/>
  <c r="H51" i="1"/>
  <c r="I51" i="1"/>
  <c r="J51" i="1"/>
  <c r="K51" i="1"/>
  <c r="L51" i="1"/>
  <c r="F51" i="1"/>
  <c r="E47" i="1"/>
  <c r="E49" i="1"/>
  <c r="E53" i="1"/>
  <c r="E54" i="1"/>
  <c r="E41" i="1"/>
  <c r="E35" i="1"/>
  <c r="E36" i="1"/>
  <c r="E37" i="1"/>
  <c r="E34" i="1"/>
  <c r="E24" i="1"/>
  <c r="E27" i="1"/>
  <c r="E21" i="1"/>
  <c r="E18" i="1"/>
  <c r="E14" i="1"/>
  <c r="K12" i="1"/>
  <c r="J12" i="1" s="1"/>
  <c r="I12" i="1" s="1"/>
  <c r="H12" i="1" s="1"/>
  <c r="G12" i="1" s="1"/>
  <c r="E51" i="1" l="1"/>
  <c r="E57" i="1"/>
  <c r="E58" i="1"/>
  <c r="E62" i="1" s="1"/>
  <c r="F60" i="1"/>
  <c r="E56" i="1"/>
</calcChain>
</file>

<file path=xl/sharedStrings.xml><?xml version="1.0" encoding="utf-8"?>
<sst xmlns="http://schemas.openxmlformats.org/spreadsheetml/2006/main" count="94" uniqueCount="47">
  <si>
    <t>№ п/п</t>
  </si>
  <si>
    <t>мероприятия программы</t>
  </si>
  <si>
    <t>ответсвеннный исполнитель / соисполинитель</t>
  </si>
  <si>
    <t>источники финансирования</t>
  </si>
  <si>
    <t>финансовые затраты на реализацию (тыс. руб.)</t>
  </si>
  <si>
    <t>всего</t>
  </si>
  <si>
    <t>в том числе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</si>
  <si>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</si>
  <si>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</si>
  <si>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</si>
  <si>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</si>
  <si>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</si>
  <si>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</si>
  <si>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</si>
  <si>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1.1.</t>
  </si>
  <si>
    <t>федеральный бюджет</t>
  </si>
  <si>
    <t>бюджет автономного округа</t>
  </si>
  <si>
    <t>местный бюджет</t>
  </si>
  <si>
    <t>Приобретение жилых помещений для переселения из жилых домов, признанных непригодными для проживания</t>
  </si>
  <si>
    <t>Управление жилищной политики, ДМСиГ</t>
  </si>
  <si>
    <t>Приобретение жилых помещений для обеспечения жильем очередников городских списков</t>
  </si>
  <si>
    <t>1.2.</t>
  </si>
  <si>
    <t>1.3.</t>
  </si>
  <si>
    <t>Приобретение жилых помещений для обеспечения жильем высококвалифицированных специалистов бюджетной сферы</t>
  </si>
  <si>
    <t>таблица 4</t>
  </si>
  <si>
    <t>Основные мероприятия подпрограмм</t>
  </si>
  <si>
    <t>Цель: Реализация единой государственной политики и нормативного правового регулирования, оказание муниципальных услуг в сфере строительства, архитектуры, градостроительной деятельности</t>
  </si>
  <si>
    <t>Задача: Формирование на территории города Югорска градостроительной документации и внедрение автоматизированных информационных  систем обеспечения градостроительной деятельности</t>
  </si>
  <si>
    <t>ДМСиГ</t>
  </si>
  <si>
    <t>Итого по подпрограмме 1</t>
  </si>
  <si>
    <t>Цель: Создание условий, способствующих улучшению жилищных условий граждан и улучшение жилищных условий граждан, признанных в установленном порядке участниками программы</t>
  </si>
  <si>
    <t>Задача 1: Предоставление финансовой поддержки на приобретение жилья молодым семьям</t>
  </si>
  <si>
    <t>Обеспечение субсидиями молодых семей города Югорска</t>
  </si>
  <si>
    <t>Задача 2: Содействие реализации проектов жилищного строительства, предусматривающих строительство жилья эконом-класса</t>
  </si>
  <si>
    <t>Итого по задаче 2</t>
  </si>
  <si>
    <t>Итого по подпрограмме 2</t>
  </si>
  <si>
    <t>Подпрограмма 1 «Развитие градостроительной деятельности»</t>
  </si>
  <si>
    <t>Обеспечение топографическими картами территории города Югорска</t>
  </si>
  <si>
    <t>1.</t>
  </si>
  <si>
    <t>2.</t>
  </si>
  <si>
    <t>3.</t>
  </si>
  <si>
    <t>Разработка комплексной системы управления развитием территории</t>
  </si>
  <si>
    <t>Подпрограмма 2. «Жилье на 2014 – 2020 годы»</t>
  </si>
  <si>
    <t>Всего по программе</t>
  </si>
  <si>
    <t>Разработка местных нормативов градостроительного проектирования</t>
  </si>
  <si>
    <t>Разработка проекта планировки улично-дорожной сети</t>
  </si>
  <si>
    <t>Разработка проекта планировки в соответсвии с генеральным планом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</si>
</sst>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" fontId="1" fillId="0" borderId="6" xfId="0" applyNumberFormat="1" applyFont="1" applyBorder="1" applyAlignment="1">
      <alignment horizontal="center" vertical="center" wrapText="1"/>
    </xf>
    <xf numFmtId="16" fontId="1" fillId="0" borderId="7" xfId="0" applyNumberFormat="1" applyFont="1" applyBorder="1" applyAlignment="1">
      <alignment horizontal="center" vertical="center" wrapText="1"/>
    </xf>
    <xf numFmtId="16" fontId="1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49" workbookViewId="0">
      <selection activeCell="J29" sqref="J29"/>
    </sheetView>
  </sheetViews>
  <sheetFormatPr defaultRowHeight="15" x14ac:dyDescent="0.25"/>
  <cols>
    <col min="1" max="1" width="4.5703125" style="1" customWidth="1"/>
    <col min="2" max="2" width="20.28515625" style="1" customWidth="1"/>
    <col min="3" max="3" width="13" style="1" customWidth="1"/>
    <col min="4" max="4" width="17.7109375" style="1" customWidth="1"/>
    <col min="5" max="5" width="13.7109375" style="1" customWidth="1"/>
    <col min="6" max="6" width="13" style="1" customWidth="1"/>
    <col min="7" max="11" width="9.140625" style="1"/>
    <col min="12" max="12" width="9.5703125" style="1" customWidth="1"/>
  </cols>
  <sheetData>
    <row r="1" spans="1:12" ht="15.75" customHeight="1" x14ac:dyDescent="0.25">
      <c r="K1" s="30" t="s">
        <v>24</v>
      </c>
      <c r="L1" s="30"/>
    </row>
    <row r="2" spans="1:12" ht="18" customHeight="1" x14ac:dyDescent="0.25">
      <c r="A2" s="31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7.25" customHeight="1" x14ac:dyDescent="0.25">
      <c r="A3" s="8"/>
      <c r="B3" s="9"/>
      <c r="C3" s="9"/>
      <c r="D3" s="9"/>
      <c r="E3" s="2"/>
      <c r="F3" s="2"/>
      <c r="G3" s="2"/>
      <c r="H3" s="2"/>
      <c r="I3" s="2"/>
      <c r="J3" s="2"/>
      <c r="K3" s="2"/>
      <c r="L3" s="2"/>
    </row>
    <row r="4" spans="1:12" s="6" customFormat="1" ht="90" customHeight="1" x14ac:dyDescent="0.25">
      <c r="A4" s="34" t="s">
        <v>0</v>
      </c>
      <c r="B4" s="34" t="s">
        <v>1</v>
      </c>
      <c r="C4" s="34" t="s">
        <v>2</v>
      </c>
      <c r="D4" s="34" t="s">
        <v>3</v>
      </c>
      <c r="E4" s="33" t="s">
        <v>4</v>
      </c>
      <c r="F4" s="26"/>
      <c r="G4" s="26"/>
      <c r="H4" s="26"/>
      <c r="I4" s="26"/>
      <c r="J4" s="26"/>
      <c r="K4" s="26"/>
      <c r="L4" s="27"/>
    </row>
    <row r="5" spans="1:12" s="6" customFormat="1" x14ac:dyDescent="0.25">
      <c r="A5" s="35"/>
      <c r="B5" s="35"/>
      <c r="C5" s="35"/>
      <c r="D5" s="35"/>
      <c r="E5" s="34" t="s">
        <v>5</v>
      </c>
      <c r="F5" s="33" t="s">
        <v>6</v>
      </c>
      <c r="G5" s="26"/>
      <c r="H5" s="26"/>
      <c r="I5" s="26"/>
      <c r="J5" s="26"/>
      <c r="K5" s="26"/>
      <c r="L5" s="27"/>
    </row>
    <row r="6" spans="1:12" s="6" customFormat="1" ht="28.5" x14ac:dyDescent="0.25">
      <c r="A6" s="36"/>
      <c r="B6" s="36"/>
      <c r="C6" s="36"/>
      <c r="D6" s="36"/>
      <c r="E6" s="36"/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</row>
    <row r="7" spans="1:12" s="6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</row>
    <row r="8" spans="1:12" s="6" customFormat="1" ht="30.75" customHeight="1" x14ac:dyDescent="0.25">
      <c r="A8" s="25" t="s">
        <v>26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1:12" s="6" customFormat="1" x14ac:dyDescent="0.25">
      <c r="A9" s="25" t="s">
        <v>36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</row>
    <row r="10" spans="1:12" s="12" customFormat="1" x14ac:dyDescent="0.25">
      <c r="A10" s="25" t="s">
        <v>27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</row>
    <row r="11" spans="1:12" s="12" customFormat="1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5"/>
    </row>
    <row r="12" spans="1:12" s="12" customFormat="1" ht="27.75" customHeight="1" x14ac:dyDescent="0.25">
      <c r="A12" s="17" t="s">
        <v>38</v>
      </c>
      <c r="B12" s="20" t="s">
        <v>37</v>
      </c>
      <c r="C12" s="17" t="s">
        <v>28</v>
      </c>
      <c r="D12" s="10" t="s">
        <v>5</v>
      </c>
      <c r="E12" s="11">
        <v>12580</v>
      </c>
      <c r="F12" s="11">
        <v>12580</v>
      </c>
      <c r="G12" s="11">
        <f t="shared" ref="G12:K12" si="0">H12+I12+J12+K12+L12+M12+N12</f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v>0</v>
      </c>
    </row>
    <row r="13" spans="1:12" s="12" customFormat="1" x14ac:dyDescent="0.25">
      <c r="A13" s="18"/>
      <c r="B13" s="21"/>
      <c r="C13" s="18"/>
      <c r="D13" s="10" t="s">
        <v>17</v>
      </c>
      <c r="E13" s="11">
        <v>12580</v>
      </c>
      <c r="F13" s="11">
        <v>12580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</row>
    <row r="14" spans="1:12" s="12" customFormat="1" ht="30" customHeight="1" x14ac:dyDescent="0.25">
      <c r="A14" s="19"/>
      <c r="B14" s="21"/>
      <c r="C14" s="18"/>
      <c r="D14" s="20" t="s">
        <v>16</v>
      </c>
      <c r="E14" s="23">
        <f>F14+G14+H14+I14+J14+K14+L14</f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</row>
    <row r="15" spans="1:12" s="12" customFormat="1" ht="15" hidden="1" customHeight="1" x14ac:dyDescent="0.25">
      <c r="A15" s="43"/>
      <c r="B15" s="22"/>
      <c r="C15" s="19"/>
      <c r="D15" s="22"/>
      <c r="E15" s="24"/>
      <c r="F15" s="24"/>
      <c r="G15" s="24"/>
      <c r="H15" s="24"/>
      <c r="I15" s="24"/>
      <c r="J15" s="24"/>
      <c r="K15" s="24"/>
      <c r="L15" s="24"/>
    </row>
    <row r="16" spans="1:12" s="12" customFormat="1" ht="22.5" customHeight="1" x14ac:dyDescent="0.25">
      <c r="A16" s="17" t="s">
        <v>39</v>
      </c>
      <c r="B16" s="20" t="s">
        <v>41</v>
      </c>
      <c r="C16" s="17" t="s">
        <v>28</v>
      </c>
      <c r="D16" s="10" t="s">
        <v>5</v>
      </c>
      <c r="E16" s="11">
        <v>19727.8</v>
      </c>
      <c r="F16" s="11">
        <v>8420</v>
      </c>
      <c r="G16" s="11">
        <v>0</v>
      </c>
      <c r="H16" s="11">
        <v>11307.8</v>
      </c>
      <c r="I16" s="11">
        <v>0</v>
      </c>
      <c r="J16" s="11">
        <v>0</v>
      </c>
      <c r="K16" s="11">
        <v>0</v>
      </c>
      <c r="L16" s="11">
        <v>0</v>
      </c>
    </row>
    <row r="17" spans="1:12" s="12" customFormat="1" x14ac:dyDescent="0.25">
      <c r="A17" s="18"/>
      <c r="B17" s="21"/>
      <c r="C17" s="18"/>
      <c r="D17" s="10" t="s">
        <v>17</v>
      </c>
      <c r="E17" s="11">
        <v>19727.8</v>
      </c>
      <c r="F17" s="11">
        <v>8420</v>
      </c>
      <c r="G17" s="11">
        <v>0</v>
      </c>
      <c r="H17" s="11">
        <v>11307.8</v>
      </c>
      <c r="I17" s="11">
        <v>0</v>
      </c>
      <c r="J17" s="11">
        <v>0</v>
      </c>
      <c r="K17" s="11">
        <v>0</v>
      </c>
      <c r="L17" s="11">
        <v>0</v>
      </c>
    </row>
    <row r="18" spans="1:12" s="12" customFormat="1" ht="43.5" customHeight="1" x14ac:dyDescent="0.25">
      <c r="A18" s="19"/>
      <c r="B18" s="22"/>
      <c r="C18" s="19"/>
      <c r="D18" s="13" t="s">
        <v>16</v>
      </c>
      <c r="E18" s="11">
        <f>F18+G18+H18+I18+J18+K18+L18</f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1:12" s="12" customFormat="1" ht="24" customHeight="1" x14ac:dyDescent="0.25">
      <c r="A19" s="17" t="s">
        <v>40</v>
      </c>
      <c r="B19" s="20" t="s">
        <v>44</v>
      </c>
      <c r="C19" s="17" t="s">
        <v>28</v>
      </c>
      <c r="D19" s="10" t="s">
        <v>5</v>
      </c>
      <c r="E19" s="11">
        <v>500</v>
      </c>
      <c r="F19" s="11">
        <v>0</v>
      </c>
      <c r="G19" s="11">
        <v>0</v>
      </c>
      <c r="H19" s="11">
        <v>0</v>
      </c>
      <c r="I19" s="11">
        <v>500</v>
      </c>
      <c r="J19" s="11">
        <v>0</v>
      </c>
      <c r="K19" s="11">
        <v>0</v>
      </c>
      <c r="L19" s="11">
        <v>0</v>
      </c>
    </row>
    <row r="20" spans="1:12" s="12" customFormat="1" ht="21.75" customHeight="1" x14ac:dyDescent="0.25">
      <c r="A20" s="18"/>
      <c r="B20" s="21"/>
      <c r="C20" s="18"/>
      <c r="D20" s="10" t="s">
        <v>17</v>
      </c>
      <c r="E20" s="11">
        <v>500</v>
      </c>
      <c r="F20" s="11">
        <v>0</v>
      </c>
      <c r="G20" s="11">
        <v>0</v>
      </c>
      <c r="H20" s="11">
        <v>0</v>
      </c>
      <c r="I20" s="11">
        <v>500</v>
      </c>
      <c r="J20" s="11">
        <v>0</v>
      </c>
      <c r="K20" s="11">
        <v>0</v>
      </c>
      <c r="L20" s="11">
        <v>0</v>
      </c>
    </row>
    <row r="21" spans="1:12" s="12" customFormat="1" ht="33" customHeight="1" x14ac:dyDescent="0.25">
      <c r="A21" s="19"/>
      <c r="B21" s="22"/>
      <c r="C21" s="19"/>
      <c r="D21" s="13" t="s">
        <v>16</v>
      </c>
      <c r="E21" s="11">
        <f t="shared" ref="E21:E27" si="1">F21+G21+H21+I21+J21+K21+L21</f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s="12" customFormat="1" ht="17.25" customHeight="1" x14ac:dyDescent="0.25">
      <c r="A22" s="17">
        <v>4</v>
      </c>
      <c r="B22" s="20" t="s">
        <v>45</v>
      </c>
      <c r="C22" s="17" t="s">
        <v>28</v>
      </c>
      <c r="D22" s="10" t="s">
        <v>5</v>
      </c>
      <c r="E22" s="11">
        <v>1000</v>
      </c>
      <c r="F22" s="11">
        <v>0</v>
      </c>
      <c r="G22" s="11">
        <v>0</v>
      </c>
      <c r="H22" s="11">
        <v>0</v>
      </c>
      <c r="I22" s="11">
        <v>1000</v>
      </c>
      <c r="J22" s="11">
        <v>0</v>
      </c>
      <c r="K22" s="11">
        <v>0</v>
      </c>
      <c r="L22" s="11">
        <v>0</v>
      </c>
    </row>
    <row r="23" spans="1:12" s="12" customFormat="1" ht="18" customHeight="1" x14ac:dyDescent="0.25">
      <c r="A23" s="18"/>
      <c r="B23" s="21"/>
      <c r="C23" s="18"/>
      <c r="D23" s="10" t="s">
        <v>17</v>
      </c>
      <c r="E23" s="11">
        <v>1000</v>
      </c>
      <c r="F23" s="11">
        <v>0</v>
      </c>
      <c r="G23" s="11">
        <v>0</v>
      </c>
      <c r="H23" s="11">
        <v>0</v>
      </c>
      <c r="I23" s="11">
        <v>1000</v>
      </c>
      <c r="J23" s="11">
        <v>0</v>
      </c>
      <c r="K23" s="11">
        <v>0</v>
      </c>
      <c r="L23" s="11">
        <v>0</v>
      </c>
    </row>
    <row r="24" spans="1:12" s="12" customFormat="1" ht="45.75" customHeight="1" x14ac:dyDescent="0.25">
      <c r="A24" s="19"/>
      <c r="B24" s="22"/>
      <c r="C24" s="19"/>
      <c r="D24" s="13" t="s">
        <v>16</v>
      </c>
      <c r="E24" s="11">
        <f t="shared" si="1"/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s="12" customFormat="1" ht="21.75" customHeight="1" x14ac:dyDescent="0.25">
      <c r="A25" s="17">
        <v>5</v>
      </c>
      <c r="B25" s="20" t="s">
        <v>46</v>
      </c>
      <c r="C25" s="17" t="s">
        <v>28</v>
      </c>
      <c r="D25" s="10" t="s">
        <v>5</v>
      </c>
      <c r="E25" s="11">
        <v>2000</v>
      </c>
      <c r="F25" s="11">
        <v>0</v>
      </c>
      <c r="G25" s="11">
        <v>0</v>
      </c>
      <c r="H25" s="11">
        <v>0</v>
      </c>
      <c r="I25" s="11">
        <v>500</v>
      </c>
      <c r="J25" s="11">
        <v>500</v>
      </c>
      <c r="K25" s="11">
        <v>500</v>
      </c>
      <c r="L25" s="11">
        <v>500</v>
      </c>
    </row>
    <row r="26" spans="1:12" s="12" customFormat="1" ht="20.25" customHeight="1" x14ac:dyDescent="0.25">
      <c r="A26" s="18"/>
      <c r="B26" s="21"/>
      <c r="C26" s="18"/>
      <c r="D26" s="10" t="s">
        <v>17</v>
      </c>
      <c r="E26" s="11">
        <v>2000</v>
      </c>
      <c r="F26" s="11">
        <v>0</v>
      </c>
      <c r="G26" s="11">
        <v>0</v>
      </c>
      <c r="H26" s="11">
        <v>0</v>
      </c>
      <c r="I26" s="11">
        <v>500</v>
      </c>
      <c r="J26" s="11">
        <v>500</v>
      </c>
      <c r="K26" s="11">
        <v>500</v>
      </c>
      <c r="L26" s="11">
        <v>500</v>
      </c>
    </row>
    <row r="27" spans="1:12" s="12" customFormat="1" ht="33" customHeight="1" x14ac:dyDescent="0.25">
      <c r="A27" s="19"/>
      <c r="B27" s="22"/>
      <c r="C27" s="19"/>
      <c r="D27" s="13" t="s">
        <v>16</v>
      </c>
      <c r="E27" s="11">
        <f t="shared" si="1"/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1:12" s="12" customFormat="1" ht="19.5" customHeight="1" x14ac:dyDescent="0.25">
      <c r="A28" s="44" t="s">
        <v>29</v>
      </c>
      <c r="B28" s="45"/>
      <c r="C28" s="46"/>
      <c r="D28" s="10" t="s">
        <v>5</v>
      </c>
      <c r="E28" s="11">
        <f>E12+E16+E19+E22+E25</f>
        <v>35807.800000000003</v>
      </c>
      <c r="F28" s="11">
        <f>F12+F16+F19+F22+F25</f>
        <v>21000</v>
      </c>
      <c r="G28" s="11">
        <f t="shared" ref="G28:L28" si="2">G12+G16+G19+G22+G25</f>
        <v>0</v>
      </c>
      <c r="H28" s="11">
        <f t="shared" si="2"/>
        <v>11307.8</v>
      </c>
      <c r="I28" s="11">
        <f t="shared" si="2"/>
        <v>2000</v>
      </c>
      <c r="J28" s="11">
        <f t="shared" si="2"/>
        <v>500</v>
      </c>
      <c r="K28" s="11">
        <f t="shared" si="2"/>
        <v>500</v>
      </c>
      <c r="L28" s="11">
        <f t="shared" si="2"/>
        <v>500</v>
      </c>
    </row>
    <row r="29" spans="1:12" s="12" customFormat="1" ht="19.5" customHeight="1" x14ac:dyDescent="0.25">
      <c r="A29" s="47"/>
      <c r="B29" s="48"/>
      <c r="C29" s="49"/>
      <c r="D29" s="10" t="s">
        <v>17</v>
      </c>
      <c r="E29" s="11">
        <f>E13+E17+E20+E23+E26</f>
        <v>35807.800000000003</v>
      </c>
      <c r="F29" s="11">
        <f>F13+F17+F23+F26</f>
        <v>21000</v>
      </c>
      <c r="G29" s="11">
        <f t="shared" ref="G29:L29" si="3">G13+G17+G23+G26</f>
        <v>0</v>
      </c>
      <c r="H29" s="11">
        <f t="shared" si="3"/>
        <v>11307.8</v>
      </c>
      <c r="I29" s="11">
        <v>2000</v>
      </c>
      <c r="J29" s="11">
        <f t="shared" si="3"/>
        <v>500</v>
      </c>
      <c r="K29" s="11">
        <f t="shared" si="3"/>
        <v>500</v>
      </c>
      <c r="L29" s="11">
        <f t="shared" si="3"/>
        <v>500</v>
      </c>
    </row>
    <row r="30" spans="1:12" s="12" customFormat="1" ht="33" customHeight="1" x14ac:dyDescent="0.25">
      <c r="A30" s="50"/>
      <c r="B30" s="51"/>
      <c r="C30" s="52"/>
      <c r="D30" s="13" t="s">
        <v>16</v>
      </c>
      <c r="E30" s="11">
        <f>E14+E18+E21+E24+E27</f>
        <v>0</v>
      </c>
      <c r="F30" s="11">
        <f>F14+F18+F21+F24+F27</f>
        <v>0</v>
      </c>
      <c r="G30" s="11">
        <f t="shared" ref="G30:L30" si="4">G14+G18+G21+G24+G27</f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  <c r="K30" s="11">
        <f t="shared" si="4"/>
        <v>0</v>
      </c>
      <c r="L30" s="11">
        <f t="shared" si="4"/>
        <v>0</v>
      </c>
    </row>
    <row r="31" spans="1:12" ht="30" customHeight="1" x14ac:dyDescent="0.25">
      <c r="A31" s="25" t="s">
        <v>30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9"/>
    </row>
    <row r="32" spans="1:12" x14ac:dyDescent="0.25">
      <c r="A32" s="25" t="s">
        <v>42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9"/>
    </row>
    <row r="33" spans="1:12" x14ac:dyDescent="0.25">
      <c r="A33" s="40" t="s">
        <v>31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x14ac:dyDescent="0.25">
      <c r="A34" s="17" t="s">
        <v>14</v>
      </c>
      <c r="B34" s="20" t="s">
        <v>32</v>
      </c>
      <c r="C34" s="20" t="s">
        <v>19</v>
      </c>
      <c r="D34" s="10" t="s">
        <v>5</v>
      </c>
      <c r="E34" s="11">
        <f>F34+G34+H34+I34+J34+K34+L34</f>
        <v>25138.3</v>
      </c>
      <c r="F34" s="11">
        <v>9913.6</v>
      </c>
      <c r="G34" s="11">
        <v>6316.5</v>
      </c>
      <c r="H34" s="11">
        <v>6316.5</v>
      </c>
      <c r="I34" s="11">
        <v>631.70000000000005</v>
      </c>
      <c r="J34" s="11">
        <v>650</v>
      </c>
      <c r="K34" s="11">
        <v>650</v>
      </c>
      <c r="L34" s="11">
        <v>660</v>
      </c>
    </row>
    <row r="35" spans="1:12" ht="30" x14ac:dyDescent="0.25">
      <c r="A35" s="18"/>
      <c r="B35" s="21"/>
      <c r="C35" s="21"/>
      <c r="D35" s="10" t="s">
        <v>15</v>
      </c>
      <c r="E35" s="11">
        <f t="shared" ref="E35:E37" si="5">F35+G35+H35+I35+J35+K35+L35</f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1:12" ht="30" x14ac:dyDescent="0.25">
      <c r="A36" s="18"/>
      <c r="B36" s="21"/>
      <c r="C36" s="21"/>
      <c r="D36" s="10" t="s">
        <v>16</v>
      </c>
      <c r="E36" s="11">
        <f t="shared" si="5"/>
        <v>20291.8</v>
      </c>
      <c r="F36" s="11">
        <v>8922.2000000000007</v>
      </c>
      <c r="G36" s="11">
        <v>5684.8</v>
      </c>
      <c r="H36" s="11">
        <v>5684.8</v>
      </c>
      <c r="I36" s="11">
        <v>0</v>
      </c>
      <c r="J36" s="11">
        <v>0</v>
      </c>
      <c r="K36" s="11">
        <v>0</v>
      </c>
      <c r="L36" s="11">
        <v>0</v>
      </c>
    </row>
    <row r="37" spans="1:12" x14ac:dyDescent="0.25">
      <c r="A37" s="19"/>
      <c r="B37" s="22"/>
      <c r="C37" s="22"/>
      <c r="D37" s="10" t="s">
        <v>17</v>
      </c>
      <c r="E37" s="11">
        <f t="shared" si="5"/>
        <v>4846.5</v>
      </c>
      <c r="F37" s="11">
        <v>991.4</v>
      </c>
      <c r="G37" s="11">
        <v>631.70000000000005</v>
      </c>
      <c r="H37" s="11">
        <v>631.70000000000005</v>
      </c>
      <c r="I37" s="11">
        <v>631.70000000000005</v>
      </c>
      <c r="J37" s="11">
        <v>650</v>
      </c>
      <c r="K37" s="11">
        <v>650</v>
      </c>
      <c r="L37" s="11">
        <v>660</v>
      </c>
    </row>
    <row r="38" spans="1:12" x14ac:dyDescent="0.25">
      <c r="A38" s="25" t="s">
        <v>33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9"/>
    </row>
    <row r="39" spans="1:12" ht="19.5" customHeight="1" x14ac:dyDescent="0.25">
      <c r="A39" s="37" t="s">
        <v>14</v>
      </c>
      <c r="B39" s="20" t="s">
        <v>18</v>
      </c>
      <c r="C39" s="20" t="s">
        <v>19</v>
      </c>
      <c r="D39" s="20" t="s">
        <v>5</v>
      </c>
      <c r="E39" s="23">
        <f>F39+G39+H39+I39+J39+K39+L39</f>
        <v>17680.599999999999</v>
      </c>
      <c r="F39" s="23">
        <v>12230.6</v>
      </c>
      <c r="G39" s="23">
        <v>0</v>
      </c>
      <c r="H39" s="23">
        <v>0</v>
      </c>
      <c r="I39" s="23">
        <v>1300</v>
      </c>
      <c r="J39" s="23">
        <v>1300</v>
      </c>
      <c r="K39" s="23">
        <v>1400</v>
      </c>
      <c r="L39" s="23">
        <v>1450</v>
      </c>
    </row>
    <row r="40" spans="1:12" ht="15" hidden="1" customHeight="1" x14ac:dyDescent="0.25">
      <c r="A40" s="38"/>
      <c r="B40" s="21"/>
      <c r="C40" s="21"/>
      <c r="D40" s="22"/>
      <c r="E40" s="24"/>
      <c r="F40" s="24"/>
      <c r="G40" s="24"/>
      <c r="H40" s="24"/>
      <c r="I40" s="24"/>
      <c r="J40" s="24"/>
      <c r="K40" s="24"/>
      <c r="L40" s="24"/>
    </row>
    <row r="41" spans="1:12" ht="30" x14ac:dyDescent="0.25">
      <c r="A41" s="38"/>
      <c r="B41" s="21"/>
      <c r="C41" s="21"/>
      <c r="D41" s="10" t="s">
        <v>16</v>
      </c>
      <c r="E41" s="11">
        <f t="shared" ref="E40:E58" si="6">F41+G41+H41+I41+J41+K41+L41</f>
        <v>11007.5</v>
      </c>
      <c r="F41" s="11">
        <v>11007.5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x14ac:dyDescent="0.25">
      <c r="A42" s="39"/>
      <c r="B42" s="22"/>
      <c r="C42" s="22"/>
      <c r="D42" s="10" t="s">
        <v>17</v>
      </c>
      <c r="E42" s="11">
        <f>F42+G42+H42+I42+J42+K42+L42</f>
        <v>6673.1</v>
      </c>
      <c r="F42" s="11">
        <v>1223.0999999999999</v>
      </c>
      <c r="G42" s="11">
        <v>0</v>
      </c>
      <c r="H42" s="11">
        <v>0</v>
      </c>
      <c r="I42" s="11">
        <v>1300</v>
      </c>
      <c r="J42" s="11">
        <v>1300</v>
      </c>
      <c r="K42" s="11">
        <v>1400</v>
      </c>
      <c r="L42" s="11">
        <v>1450</v>
      </c>
    </row>
    <row r="43" spans="1:12" ht="19.5" customHeight="1" x14ac:dyDescent="0.25">
      <c r="A43" s="17" t="s">
        <v>21</v>
      </c>
      <c r="B43" s="20" t="s">
        <v>20</v>
      </c>
      <c r="C43" s="20" t="s">
        <v>19</v>
      </c>
      <c r="D43" s="20" t="s">
        <v>5</v>
      </c>
      <c r="E43" s="23">
        <f>F43+G43+H43+I43+J43+K43+L43</f>
        <v>13280</v>
      </c>
      <c r="F43" s="23">
        <v>9200</v>
      </c>
      <c r="G43" s="23">
        <v>0</v>
      </c>
      <c r="H43" s="23">
        <v>0</v>
      </c>
      <c r="I43" s="23">
        <v>980</v>
      </c>
      <c r="J43" s="23">
        <v>1000</v>
      </c>
      <c r="K43" s="23">
        <v>1000</v>
      </c>
      <c r="L43" s="23">
        <v>1100</v>
      </c>
    </row>
    <row r="44" spans="1:12" ht="15" hidden="1" customHeight="1" x14ac:dyDescent="0.25">
      <c r="A44" s="18"/>
      <c r="B44" s="21"/>
      <c r="C44" s="21"/>
      <c r="D44" s="22"/>
      <c r="E44" s="24"/>
      <c r="F44" s="24"/>
      <c r="G44" s="24"/>
      <c r="H44" s="24"/>
      <c r="I44" s="24"/>
      <c r="J44" s="24"/>
      <c r="K44" s="24"/>
      <c r="L44" s="24"/>
    </row>
    <row r="45" spans="1:12" ht="30" x14ac:dyDescent="0.25">
      <c r="A45" s="18"/>
      <c r="B45" s="21"/>
      <c r="C45" s="21"/>
      <c r="D45" s="10" t="s">
        <v>16</v>
      </c>
      <c r="E45" s="11">
        <f>F45</f>
        <v>8280</v>
      </c>
      <c r="F45" s="11">
        <v>8280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x14ac:dyDescent="0.25">
      <c r="A46" s="19"/>
      <c r="B46" s="22"/>
      <c r="C46" s="22"/>
      <c r="D46" s="10" t="s">
        <v>17</v>
      </c>
      <c r="E46" s="11">
        <f>F46+G46+H46+I46+J46+K46+L46</f>
        <v>5000</v>
      </c>
      <c r="F46" s="11">
        <v>920</v>
      </c>
      <c r="G46" s="11">
        <v>0</v>
      </c>
      <c r="H46" s="11">
        <v>0</v>
      </c>
      <c r="I46" s="11">
        <v>980</v>
      </c>
      <c r="J46" s="11">
        <v>1000</v>
      </c>
      <c r="K46" s="11">
        <v>1000</v>
      </c>
      <c r="L46" s="11">
        <v>1100</v>
      </c>
    </row>
    <row r="47" spans="1:12" ht="19.5" customHeight="1" x14ac:dyDescent="0.25">
      <c r="A47" s="17" t="s">
        <v>22</v>
      </c>
      <c r="B47" s="20" t="s">
        <v>23</v>
      </c>
      <c r="C47" s="20" t="s">
        <v>19</v>
      </c>
      <c r="D47" s="20" t="s">
        <v>5</v>
      </c>
      <c r="E47" s="23">
        <f t="shared" si="6"/>
        <v>5160</v>
      </c>
      <c r="F47" s="23">
        <v>3600</v>
      </c>
      <c r="G47" s="23">
        <v>0</v>
      </c>
      <c r="H47" s="23">
        <v>0</v>
      </c>
      <c r="I47" s="23">
        <v>380</v>
      </c>
      <c r="J47" s="23">
        <v>380</v>
      </c>
      <c r="K47" s="23">
        <v>400</v>
      </c>
      <c r="L47" s="23">
        <v>400</v>
      </c>
    </row>
    <row r="48" spans="1:12" ht="15" hidden="1" customHeight="1" x14ac:dyDescent="0.25">
      <c r="A48" s="18"/>
      <c r="B48" s="21"/>
      <c r="C48" s="21"/>
      <c r="D48" s="22"/>
      <c r="E48" s="24"/>
      <c r="F48" s="24"/>
      <c r="G48" s="24"/>
      <c r="H48" s="24"/>
      <c r="I48" s="24"/>
      <c r="J48" s="24"/>
      <c r="K48" s="24"/>
      <c r="L48" s="24"/>
    </row>
    <row r="49" spans="1:13" ht="45" x14ac:dyDescent="0.25">
      <c r="A49" s="18"/>
      <c r="B49" s="21"/>
      <c r="C49" s="21"/>
      <c r="D49" s="10" t="s">
        <v>16</v>
      </c>
      <c r="E49" s="11">
        <f t="shared" si="6"/>
        <v>3240</v>
      </c>
      <c r="F49" s="11">
        <v>3240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3" ht="29.25" customHeight="1" x14ac:dyDescent="0.25">
      <c r="A50" s="19"/>
      <c r="B50" s="22"/>
      <c r="C50" s="22"/>
      <c r="D50" s="10" t="s">
        <v>17</v>
      </c>
      <c r="E50" s="11">
        <f>F50+G50+H50+I50+J50+K50+L50</f>
        <v>1920</v>
      </c>
      <c r="F50" s="11">
        <v>360</v>
      </c>
      <c r="G50" s="11">
        <v>0</v>
      </c>
      <c r="H50" s="11">
        <v>0</v>
      </c>
      <c r="I50" s="11">
        <v>380</v>
      </c>
      <c r="J50" s="11">
        <v>380</v>
      </c>
      <c r="K50" s="11">
        <v>400</v>
      </c>
      <c r="L50" s="11">
        <v>400</v>
      </c>
    </row>
    <row r="51" spans="1:13" ht="16.5" customHeight="1" x14ac:dyDescent="0.25">
      <c r="A51" s="53" t="s">
        <v>34</v>
      </c>
      <c r="B51" s="54"/>
      <c r="C51" s="55"/>
      <c r="D51" s="20" t="s">
        <v>5</v>
      </c>
      <c r="E51" s="23">
        <f t="shared" si="6"/>
        <v>36120.6</v>
      </c>
      <c r="F51" s="23">
        <f>F39+F43+F47</f>
        <v>25030.6</v>
      </c>
      <c r="G51" s="23">
        <f>G39+G43+G47</f>
        <v>0</v>
      </c>
      <c r="H51" s="23">
        <f>H39+H43+H47</f>
        <v>0</v>
      </c>
      <c r="I51" s="23">
        <f>I39+I43+I47</f>
        <v>2660</v>
      </c>
      <c r="J51" s="23">
        <f>J39+J43+J47</f>
        <v>2680</v>
      </c>
      <c r="K51" s="23">
        <f>K39+K43+K47</f>
        <v>2800</v>
      </c>
      <c r="L51" s="23">
        <f>L39+L43+L47</f>
        <v>2950</v>
      </c>
    </row>
    <row r="52" spans="1:13" ht="15" hidden="1" customHeight="1" x14ac:dyDescent="0.25">
      <c r="A52" s="56"/>
      <c r="B52" s="57"/>
      <c r="C52" s="58"/>
      <c r="D52" s="22"/>
      <c r="E52" s="24"/>
      <c r="F52" s="24"/>
      <c r="G52" s="24"/>
      <c r="H52" s="24"/>
      <c r="I52" s="24"/>
      <c r="J52" s="24"/>
      <c r="K52" s="24"/>
      <c r="L52" s="24"/>
    </row>
    <row r="53" spans="1:13" ht="45" x14ac:dyDescent="0.25">
      <c r="A53" s="56"/>
      <c r="B53" s="57"/>
      <c r="C53" s="58"/>
      <c r="D53" s="10" t="s">
        <v>16</v>
      </c>
      <c r="E53" s="11">
        <f t="shared" si="6"/>
        <v>22527.5</v>
      </c>
      <c r="F53" s="11">
        <f t="shared" ref="F53:L54" si="7">F41+F45+F49</f>
        <v>22527.5</v>
      </c>
      <c r="G53" s="11">
        <f t="shared" si="7"/>
        <v>0</v>
      </c>
      <c r="H53" s="11">
        <f t="shared" si="7"/>
        <v>0</v>
      </c>
      <c r="I53" s="11">
        <f t="shared" si="7"/>
        <v>0</v>
      </c>
      <c r="J53" s="11">
        <f t="shared" si="7"/>
        <v>0</v>
      </c>
      <c r="K53" s="11">
        <f t="shared" si="7"/>
        <v>0</v>
      </c>
      <c r="L53" s="11">
        <f t="shared" si="7"/>
        <v>0</v>
      </c>
    </row>
    <row r="54" spans="1:13" x14ac:dyDescent="0.25">
      <c r="A54" s="59"/>
      <c r="B54" s="60"/>
      <c r="C54" s="61"/>
      <c r="D54" s="10" t="s">
        <v>17</v>
      </c>
      <c r="E54" s="11">
        <f t="shared" si="6"/>
        <v>13593.1</v>
      </c>
      <c r="F54" s="11">
        <f t="shared" si="7"/>
        <v>2503.1</v>
      </c>
      <c r="G54" s="11">
        <f t="shared" si="7"/>
        <v>0</v>
      </c>
      <c r="H54" s="11">
        <f t="shared" si="7"/>
        <v>0</v>
      </c>
      <c r="I54" s="11">
        <f t="shared" si="7"/>
        <v>2660</v>
      </c>
      <c r="J54" s="11">
        <f t="shared" si="7"/>
        <v>2680</v>
      </c>
      <c r="K54" s="11">
        <f t="shared" si="7"/>
        <v>2800</v>
      </c>
      <c r="L54" s="11">
        <f t="shared" si="7"/>
        <v>2950</v>
      </c>
    </row>
    <row r="55" spans="1:13" ht="24" customHeight="1" x14ac:dyDescent="0.25">
      <c r="A55" s="53" t="s">
        <v>35</v>
      </c>
      <c r="B55" s="54"/>
      <c r="C55" s="55"/>
      <c r="D55" s="10" t="s">
        <v>5</v>
      </c>
      <c r="E55" s="11">
        <f>E34+E51</f>
        <v>61258.899999999994</v>
      </c>
      <c r="F55" s="11">
        <f>F34+F51</f>
        <v>34944.199999999997</v>
      </c>
      <c r="G55" s="11">
        <f>G34+G39</f>
        <v>6316.5</v>
      </c>
      <c r="H55" s="11">
        <f t="shared" ref="G55:L55" si="8">H34+H51</f>
        <v>6316.5</v>
      </c>
      <c r="I55" s="11">
        <f>I51+I34</f>
        <v>3291.7</v>
      </c>
      <c r="J55" s="11">
        <f t="shared" si="8"/>
        <v>3330</v>
      </c>
      <c r="K55" s="11">
        <f t="shared" si="8"/>
        <v>3450</v>
      </c>
      <c r="L55" s="11">
        <f t="shared" si="8"/>
        <v>3610</v>
      </c>
    </row>
    <row r="56" spans="1:13" ht="30" x14ac:dyDescent="0.25">
      <c r="A56" s="56"/>
      <c r="B56" s="57"/>
      <c r="C56" s="58"/>
      <c r="D56" s="10" t="s">
        <v>15</v>
      </c>
      <c r="E56" s="11">
        <f t="shared" si="6"/>
        <v>0</v>
      </c>
      <c r="F56" s="11">
        <f>F35+F52</f>
        <v>0</v>
      </c>
      <c r="G56" s="11">
        <f>G35+G52</f>
        <v>0</v>
      </c>
      <c r="H56" s="11">
        <f>H35+H52</f>
        <v>0</v>
      </c>
      <c r="I56" s="11">
        <f>I35+I52</f>
        <v>0</v>
      </c>
      <c r="J56" s="11">
        <f>J35+J52</f>
        <v>0</v>
      </c>
      <c r="K56" s="11">
        <f>K35+K52</f>
        <v>0</v>
      </c>
      <c r="L56" s="11">
        <f>L35+L52</f>
        <v>0</v>
      </c>
    </row>
    <row r="57" spans="1:13" ht="45" x14ac:dyDescent="0.25">
      <c r="A57" s="56"/>
      <c r="B57" s="57"/>
      <c r="C57" s="58"/>
      <c r="D57" s="10" t="s">
        <v>16</v>
      </c>
      <c r="E57" s="11">
        <f t="shared" si="6"/>
        <v>42819.3</v>
      </c>
      <c r="F57" s="11">
        <f>F36+F53</f>
        <v>31449.7</v>
      </c>
      <c r="G57" s="11">
        <f t="shared" ref="G57:L57" si="9">G36+G53</f>
        <v>5684.8</v>
      </c>
      <c r="H57" s="11">
        <f t="shared" si="9"/>
        <v>5684.8</v>
      </c>
      <c r="I57" s="11">
        <f t="shared" si="9"/>
        <v>0</v>
      </c>
      <c r="J57" s="11">
        <f t="shared" si="9"/>
        <v>0</v>
      </c>
      <c r="K57" s="11">
        <f t="shared" si="9"/>
        <v>0</v>
      </c>
      <c r="L57" s="11">
        <f t="shared" si="9"/>
        <v>0</v>
      </c>
    </row>
    <row r="58" spans="1:13" x14ac:dyDescent="0.25">
      <c r="A58" s="59"/>
      <c r="B58" s="60"/>
      <c r="C58" s="61"/>
      <c r="D58" s="10" t="s">
        <v>17</v>
      </c>
      <c r="E58" s="11">
        <f t="shared" si="6"/>
        <v>17807.900000000001</v>
      </c>
      <c r="F58" s="11">
        <f>F37+F54</f>
        <v>3494.5</v>
      </c>
      <c r="G58" s="11">
        <f>+G29</f>
        <v>0</v>
      </c>
      <c r="H58" s="11">
        <f t="shared" ref="G58:L58" si="10">H37+H54</f>
        <v>631.70000000000005</v>
      </c>
      <c r="I58" s="11">
        <f t="shared" si="10"/>
        <v>3291.7</v>
      </c>
      <c r="J58" s="11">
        <f t="shared" si="10"/>
        <v>3330</v>
      </c>
      <c r="K58" s="11">
        <f t="shared" si="10"/>
        <v>3450</v>
      </c>
      <c r="L58" s="11">
        <f t="shared" si="10"/>
        <v>3610</v>
      </c>
    </row>
    <row r="59" spans="1:13" ht="15" customHeight="1" x14ac:dyDescent="0.25">
      <c r="A59" s="62" t="s">
        <v>43</v>
      </c>
      <c r="B59" s="63"/>
      <c r="C59" s="64"/>
      <c r="D59" s="14" t="s">
        <v>5</v>
      </c>
      <c r="E59" s="15">
        <f>E28+E55</f>
        <v>97066.7</v>
      </c>
      <c r="F59" s="15">
        <f>F28+F55</f>
        <v>55944.2</v>
      </c>
      <c r="G59" s="15">
        <f>G28+G55</f>
        <v>6316.5</v>
      </c>
      <c r="H59" s="15">
        <f>H55+H28</f>
        <v>17624.3</v>
      </c>
      <c r="I59" s="15">
        <f>I55+I28</f>
        <v>5291.7</v>
      </c>
      <c r="J59" s="15">
        <f>J55+J28</f>
        <v>3830</v>
      </c>
      <c r="K59" s="15">
        <f t="shared" ref="G59:L59" si="11">K28+K55</f>
        <v>3950</v>
      </c>
      <c r="L59" s="15">
        <f t="shared" si="11"/>
        <v>4110</v>
      </c>
      <c r="M59" s="41"/>
    </row>
    <row r="60" spans="1:13" ht="28.5" x14ac:dyDescent="0.25">
      <c r="A60" s="65"/>
      <c r="B60" s="66"/>
      <c r="C60" s="67"/>
      <c r="D60" s="14" t="s">
        <v>15</v>
      </c>
      <c r="E60" s="16">
        <f>E56</f>
        <v>0</v>
      </c>
      <c r="F60" s="16">
        <f>F35+F40+F44+F48+F52+F56</f>
        <v>0</v>
      </c>
      <c r="G60" s="16">
        <f>G35+G40+G44+G48+G52+G56</f>
        <v>0</v>
      </c>
      <c r="H60" s="16">
        <f>H35+H40+H44+H48+H52+H56</f>
        <v>0</v>
      </c>
      <c r="I60" s="16">
        <f>I35+I40+I44+I48+I52+I56</f>
        <v>0</v>
      </c>
      <c r="J60" s="16">
        <f>J35+J40+J44+J48+J52+J56</f>
        <v>0</v>
      </c>
      <c r="K60" s="16">
        <f>K35+K40+K44+K48+K52+K56</f>
        <v>0</v>
      </c>
      <c r="L60" s="16">
        <f>L35+L40+L44+L48+L52+L56</f>
        <v>0</v>
      </c>
    </row>
    <row r="61" spans="1:13" ht="42.75" x14ac:dyDescent="0.25">
      <c r="A61" s="65"/>
      <c r="B61" s="66"/>
      <c r="C61" s="67"/>
      <c r="D61" s="14" t="s">
        <v>16</v>
      </c>
      <c r="E61" s="16">
        <f>F61+G61+H61</f>
        <v>42819.3</v>
      </c>
      <c r="F61" s="16">
        <f>F30+F57</f>
        <v>31449.7</v>
      </c>
      <c r="G61" s="16">
        <f>G57+G30</f>
        <v>5684.8</v>
      </c>
      <c r="H61" s="16">
        <f>H57</f>
        <v>5684.8</v>
      </c>
      <c r="I61" s="16">
        <f>I57+I30</f>
        <v>0</v>
      </c>
      <c r="J61" s="16">
        <f t="shared" ref="G61:L61" si="12">J30+J57</f>
        <v>0</v>
      </c>
      <c r="K61" s="16">
        <f t="shared" si="12"/>
        <v>0</v>
      </c>
      <c r="L61" s="16">
        <f t="shared" si="12"/>
        <v>0</v>
      </c>
      <c r="M61" s="41"/>
    </row>
    <row r="62" spans="1:13" ht="28.5" x14ac:dyDescent="0.25">
      <c r="A62" s="68"/>
      <c r="B62" s="69"/>
      <c r="C62" s="70"/>
      <c r="D62" s="14" t="s">
        <v>17</v>
      </c>
      <c r="E62" s="16">
        <f>E29+E58</f>
        <v>53615.700000000004</v>
      </c>
      <c r="F62" s="16">
        <f>F29+F58</f>
        <v>24494.5</v>
      </c>
      <c r="G62" s="16">
        <f>G58+G37</f>
        <v>631.70000000000005</v>
      </c>
      <c r="H62" s="16">
        <f>H58+H29</f>
        <v>11939.5</v>
      </c>
      <c r="I62" s="16">
        <f>I58+I29</f>
        <v>5291.7</v>
      </c>
      <c r="J62" s="16">
        <f t="shared" ref="G62:L62" si="13">J29+J58</f>
        <v>3830</v>
      </c>
      <c r="K62" s="16">
        <f t="shared" si="13"/>
        <v>3950</v>
      </c>
      <c r="L62" s="16">
        <f t="shared" si="13"/>
        <v>4110</v>
      </c>
      <c r="M62" s="41"/>
    </row>
    <row r="63" spans="1:13" x14ac:dyDescent="0.25">
      <c r="E63" s="42"/>
    </row>
    <row r="64" spans="1:13" x14ac:dyDescent="0.25">
      <c r="E64" s="42"/>
    </row>
    <row r="65" spans="5:5" x14ac:dyDescent="0.25">
      <c r="E65" s="42"/>
    </row>
    <row r="66" spans="5:5" x14ac:dyDescent="0.25">
      <c r="E66" s="42"/>
    </row>
  </sheetData>
  <mergeCells count="92">
    <mergeCell ref="A51:C54"/>
    <mergeCell ref="A55:C58"/>
    <mergeCell ref="A59:C62"/>
    <mergeCell ref="A28:C30"/>
    <mergeCell ref="I47:I48"/>
    <mergeCell ref="J47:J48"/>
    <mergeCell ref="K47:K48"/>
    <mergeCell ref="L47:L48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D47:D48"/>
    <mergeCell ref="E47:E48"/>
    <mergeCell ref="F47:F48"/>
    <mergeCell ref="G47:G48"/>
    <mergeCell ref="H47:H48"/>
    <mergeCell ref="K39:K40"/>
    <mergeCell ref="L39:L40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A33:L33"/>
    <mergeCell ref="B34:B37"/>
    <mergeCell ref="C34:C37"/>
    <mergeCell ref="A12:A14"/>
    <mergeCell ref="A16:A18"/>
    <mergeCell ref="A19:A21"/>
    <mergeCell ref="A22:A24"/>
    <mergeCell ref="A25:A27"/>
    <mergeCell ref="D39:D40"/>
    <mergeCell ref="E39:E40"/>
    <mergeCell ref="F39:F40"/>
    <mergeCell ref="G39:G40"/>
    <mergeCell ref="H39:H40"/>
    <mergeCell ref="I39:I40"/>
    <mergeCell ref="J39:J40"/>
    <mergeCell ref="C47:C50"/>
    <mergeCell ref="B47:B50"/>
    <mergeCell ref="A47:A50"/>
    <mergeCell ref="C39:C42"/>
    <mergeCell ref="B39:B42"/>
    <mergeCell ref="A39:A42"/>
    <mergeCell ref="C43:C46"/>
    <mergeCell ref="B43:B46"/>
    <mergeCell ref="A43:A46"/>
    <mergeCell ref="A38:L38"/>
    <mergeCell ref="A34:A37"/>
    <mergeCell ref="A31:L31"/>
    <mergeCell ref="A32:L32"/>
    <mergeCell ref="K1:L1"/>
    <mergeCell ref="A2:L2"/>
    <mergeCell ref="E4:L4"/>
    <mergeCell ref="F5:L5"/>
    <mergeCell ref="D4:D6"/>
    <mergeCell ref="E5:E6"/>
    <mergeCell ref="C4:C6"/>
    <mergeCell ref="B4:B6"/>
    <mergeCell ref="A4:A6"/>
    <mergeCell ref="E14:E15"/>
    <mergeCell ref="F14:F15"/>
    <mergeCell ref="G14:G15"/>
    <mergeCell ref="C16:C18"/>
    <mergeCell ref="A8:L8"/>
    <mergeCell ref="A9:L9"/>
    <mergeCell ref="A10:L10"/>
    <mergeCell ref="C12:C15"/>
    <mergeCell ref="B12:B15"/>
    <mergeCell ref="I14:I15"/>
    <mergeCell ref="H14:H15"/>
    <mergeCell ref="J14:J15"/>
    <mergeCell ref="K14:K15"/>
    <mergeCell ref="L14:L15"/>
    <mergeCell ref="B16:B18"/>
    <mergeCell ref="C19:C21"/>
    <mergeCell ref="B19:B21"/>
    <mergeCell ref="D14:D15"/>
    <mergeCell ref="B22:B24"/>
    <mergeCell ref="C22:C24"/>
    <mergeCell ref="C25:C27"/>
    <mergeCell ref="B25:B27"/>
  </mergeCells>
  <pageMargins left="0.59055118110236227" right="0.27559055118110237" top="0.98425196850393704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2013-10-29T12:09:04Z</dcterms:modified>
</cp:coreProperties>
</file>